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3"/>
    <sheet name="Countdow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<sst xmlns="http://schemas.openxmlformats.org/spreadsheetml/2006/main" count="106" uniqueCount="102">
  <si>
    <t xml:space="preserve">The Relocation Budget and Countdown</t>
  </si>
  <si>
    <t xml:space="preserve">Every cost line of a move abroad, with who pays, and a countdown whose dates compute from your arrival date.</t>
  </si>
  <si>
    <t xml:space="preserve">Yellow cells with blue text are yours to fill in. Everything else is a formula; leave it alone and it updates itself.</t>
  </si>
  <si>
    <t xml:space="preserve">Arrival date</t>
  </si>
  <si>
    <t xml:space="preserve">Currency</t>
  </si>
  <si>
    <t xml:space="preserve">USD</t>
  </si>
  <si>
    <t xml:space="preserve">Held today (accessible)</t>
  </si>
  <si>
    <t xml:space="preserve">Line</t>
  </si>
  <si>
    <t xml:space="preserve">Typical</t>
  </si>
  <si>
    <t xml:space="preserve">My estimate</t>
  </si>
  <si>
    <t xml:space="preserve">Employer pays</t>
  </si>
  <si>
    <t xml:space="preserve">I pay (computed)</t>
  </si>
  <si>
    <t xml:space="preserve">Note</t>
  </si>
  <si>
    <t xml:space="preserve">BEFORE YOU GO</t>
  </si>
  <si>
    <t xml:space="preserve">Visa application fee</t>
  </si>
  <si>
    <t xml:space="preserve">$50–$700</t>
  </si>
  <si>
    <t xml:space="preserve">Visa legal fees</t>
  </si>
  <si>
    <t xml:space="preserve">$0–$3,000</t>
  </si>
  <si>
    <t xml:space="preserve">Document legalisation, translations, apostilles</t>
  </si>
  <si>
    <t xml:space="preserve">$100–$600</t>
  </si>
  <si>
    <t xml:space="preserve">Police certificates, medical exam</t>
  </si>
  <si>
    <t xml:space="preserve">$50–$400</t>
  </si>
  <si>
    <t xml:space="preserve">Degree recognition / skills assessment</t>
  </si>
  <si>
    <t xml:space="preserve">$0–$800</t>
  </si>
  <si>
    <t xml:space="preserve">Language test</t>
  </si>
  <si>
    <t xml:space="preserve">$200–$300</t>
  </si>
  <si>
    <t xml:space="preserve">Passport renewal</t>
  </si>
  <si>
    <t xml:space="preserve">$100–$200</t>
  </si>
  <si>
    <t xml:space="preserve">Ending current lease (penalty, overlap month)</t>
  </si>
  <si>
    <t xml:space="preserve">0–2 months rent</t>
  </si>
  <si>
    <t xml:space="preserve">Storage or shipping</t>
  </si>
  <si>
    <t xml:space="preserve">$200–$3,000</t>
  </si>
  <si>
    <t xml:space="preserve">GETTING THERE</t>
  </si>
  <si>
    <t xml:space="preserve">Flights (one-way, with bags)</t>
  </si>
  <si>
    <t xml:space="preserve">$150–$1,500</t>
  </si>
  <si>
    <t xml:space="preserve">Travel insurance until local cover starts</t>
  </si>
  <si>
    <t xml:space="preserve">$50–$200</t>
  </si>
  <si>
    <t xml:space="preserve">Temporary accommodation (2–6 weeks)</t>
  </si>
  <si>
    <t xml:space="preserve">$600–$4,000</t>
  </si>
  <si>
    <t xml:space="preserve">FIRST MONTH THERE</t>
  </si>
  <si>
    <t xml:space="preserve">Rental deposit</t>
  </si>
  <si>
    <t xml:space="preserve">1–3 months rent</t>
  </si>
  <si>
    <t xml:space="preserve">Agency fee</t>
  </si>
  <si>
    <t xml:space="preserve">0–1 month rent</t>
  </si>
  <si>
    <t xml:space="preserve">First month's rent</t>
  </si>
  <si>
    <t xml:space="preserve">1 month</t>
  </si>
  <si>
    <t xml:space="preserve">Furniture, kitchen, bedding</t>
  </si>
  <si>
    <t xml:space="preserve">$300–$2,000</t>
  </si>
  <si>
    <t xml:space="preserve">Phone, SIM, internet setup</t>
  </si>
  <si>
    <t xml:space="preserve">$50–$150</t>
  </si>
  <si>
    <t xml:space="preserve">Registration, ID card, permit card</t>
  </si>
  <si>
    <t xml:space="preserve">$0–$300</t>
  </si>
  <si>
    <t xml:space="preserve">Health insurance first premium</t>
  </si>
  <si>
    <t xml:space="preserve">Transport pass, bike</t>
  </si>
  <si>
    <t xml:space="preserve">The twelve small things</t>
  </si>
  <si>
    <t xml:space="preserve">$200–$400</t>
  </si>
  <si>
    <t xml:space="preserve">THE INCOME GAP</t>
  </si>
  <si>
    <t xml:space="preserve">Weeks between last pay at home and first pay abroad × weekly cost</t>
  </si>
  <si>
    <t xml:space="preserve">often 4–7 weeks</t>
  </si>
  <si>
    <t xml:space="preserve">Total estimated cost</t>
  </si>
  <si>
    <t xml:space="preserve">Rule of three: hold on the day you fly</t>
  </si>
  <si>
    <t xml:space="preserve">Gap against what I hold</t>
  </si>
  <si>
    <t xml:space="preserve">Example figures are filled in for a sponsored move with flights and temporary housing covered; overwrite them. Typical ranges from The Relocation Budget and Timeline.</t>
  </si>
  <si>
    <t xml:space="preserve">EnRoute Jobs · enroutejobs.com/publications · Free to use and share, unchanged. Not legal, tax or immigration advice.</t>
  </si>
  <si>
    <t xml:space="preserve">The 90-day countdown</t>
  </si>
  <si>
    <t xml:space="preserve">Due dates compute from the arrival date on the Budget sheet. Tick the Done column; the Status column flags what is late.</t>
  </si>
  <si>
    <t xml:space="preserve">Days before arrival</t>
  </si>
  <si>
    <t xml:space="preserve">Task</t>
  </si>
  <si>
    <t xml:space="preserve">Due</t>
  </si>
  <si>
    <t xml:space="preserve">Done (x)</t>
  </si>
  <si>
    <t xml:space="preserve">Status</t>
  </si>
  <si>
    <t xml:space="preserve">Confirm the visa route and start the application (or confirm the employer has)</t>
  </si>
  <si>
    <t xml:space="preserve">x</t>
  </si>
  <si>
    <t xml:space="preserve">Order police certificates from every country you have lived in</t>
  </si>
  <si>
    <t xml:space="preserve">Start degree recognition or skills assessment if required</t>
  </si>
  <si>
    <t xml:space="preserve">Book the language test if required</t>
  </si>
  <si>
    <t xml:space="preserve">Check passport validity: 18 months beyond arrival</t>
  </si>
  <si>
    <t xml:space="preserve">Give notice on your lease, or line up a subtenant</t>
  </si>
  <si>
    <t xml:space="preserve">Agree your end date at your current employer around payroll</t>
  </si>
  <si>
    <t xml:space="preserve">Research neighbourhoods and rental norms at the destination</t>
  </si>
  <si>
    <t xml:space="preserve">Book flights once the visa timeline is clear</t>
  </si>
  <si>
    <t xml:space="preserve">Book temporary accommodation for the first 2–6 weeks</t>
  </si>
  <si>
    <t xml:space="preserve">Arrange travel and health insurance to bridge until local cover starts</t>
  </si>
  <si>
    <t xml:space="preserve">Get documents apostilled and translated</t>
  </si>
  <si>
    <t xml:space="preserve">Sort out your home-country tax position</t>
  </si>
  <si>
    <t xml:space="preserve">Decide bank account, phone number, subscriptions, post</t>
  </si>
  <si>
    <t xml:space="preserve">Sell, store or ship</t>
  </si>
  <si>
    <t xml:space="preserve">Tell your bank; get a no-foreign-fee card</t>
  </si>
  <si>
    <t xml:space="preserve">Scan every important document to a cloud folder</t>
  </si>
  <si>
    <t xml:space="preserve">Confirm the visa is in hand or the entry permit is issued</t>
  </si>
  <si>
    <t xml:space="preserve">Deregister with any authority that requires it</t>
  </si>
  <si>
    <t xml:space="preserve">Cancel or transfer utilities, gym, insurance; get final bills in writing</t>
  </si>
  <si>
    <t xml:space="preserve">Prescriptions to cover three months, with the letter</t>
  </si>
  <si>
    <t xml:space="preserve">Print the first-week documents</t>
  </si>
  <si>
    <t xml:space="preserve">Set up a way to receive SMS codes from home</t>
  </si>
  <si>
    <t xml:space="preserve">Withdraw some local currency, or confirm your card works there</t>
  </si>
  <si>
    <t xml:space="preserve">Pack for the first two weeks, not the year</t>
  </si>
  <si>
    <t xml:space="preserve">Hand over keys; photos of the empty place</t>
  </si>
  <si>
    <t xml:space="preserve">Confirm airport pick-up or transport to temporary accommodation</t>
  </si>
  <si>
    <t xml:space="preserve">Email yourself the address in the local language and the day-one contact</t>
  </si>
  <si>
    <t xml:space="preserve">Charge everything; download offline maps and the language pack</t>
  </si>
  <si>
    <t xml:space="preserve">Add rows for your own tasks: a number of days in column A and a description in B; the due date and status follow. From The Relocation Budget and Timeline.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</si>
</sst>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#,##0"/>
    <numFmt numFmtId="167" formatCode="#,##0;[RED]\-#,##0"/>
    <numFmt numFmtId="168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172A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i val="true"/>
      <sz val="9"/>
      <color rgb="FF47556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8"/>
      <color rgb="FF94A3B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0A9396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A9396"/>
      <rgbColor rgb="FFC0C0C0"/>
      <rgbColor rgb="FF808080"/>
      <rgbColor rgb="FF9999FF"/>
      <rgbColor rgb="FF993366"/>
      <rgbColor rgb="FFFFF9C4"/>
      <rgbColor rgb="FFE2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40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5" t="n">
        <v>46328</v>
      </c>
    </row>
    <row r="6" customFormat="false" ht="15" hidden="false" customHeight="false" outlineLevel="0" collapsed="false">
      <c r="A6" s="4" t="s">
        <v>4</v>
      </c>
      <c r="B6" s="6" t="s">
        <v>5</v>
      </c>
    </row>
    <row r="7" customFormat="false" ht="15" hidden="false" customHeight="false" outlineLevel="0" collapsed="false">
      <c r="A7" s="4" t="s">
        <v>6</v>
      </c>
      <c r="B7" s="7" t="n">
        <v>6000</v>
      </c>
    </row>
    <row r="9" customFormat="false" ht="30" hidden="false" customHeight="true" outlineLevel="0" collapsed="false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</row>
    <row r="10" customFormat="false" ht="15" hidden="false" customHeight="false" outlineLevel="0" collapsed="false">
      <c r="A10" s="4" t="s">
        <v>13</v>
      </c>
    </row>
    <row r="11" customFormat="false" ht="15" hidden="false" customHeight="false" outlineLevel="0" collapsed="false">
      <c r="A11" s="9" t="s">
        <v>14</v>
      </c>
      <c r="B11" s="9" t="s">
        <v>15</v>
      </c>
      <c r="C11" s="7" t="n">
        <v>150</v>
      </c>
      <c r="D11" s="7" t="n">
        <v>150</v>
      </c>
      <c r="E11" s="10" t="n">
        <f aca="false">MAX(0,C11-D11)</f>
        <v>0</v>
      </c>
    </row>
    <row r="12" customFormat="false" ht="15" hidden="false" customHeight="false" outlineLevel="0" collapsed="false">
      <c r="A12" s="9" t="s">
        <v>16</v>
      </c>
      <c r="B12" s="9" t="s">
        <v>17</v>
      </c>
      <c r="C12" s="7" t="n">
        <v>0</v>
      </c>
      <c r="D12" s="7" t="n">
        <v>0</v>
      </c>
      <c r="E12" s="10" t="n">
        <f aca="false">MAX(0,C12-D12)</f>
        <v>0</v>
      </c>
    </row>
    <row r="13" customFormat="false" ht="15" hidden="false" customHeight="false" outlineLevel="0" collapsed="false">
      <c r="A13" s="9" t="s">
        <v>18</v>
      </c>
      <c r="B13" s="9" t="s">
        <v>19</v>
      </c>
      <c r="C13" s="7" t="n">
        <v>250</v>
      </c>
      <c r="D13" s="7" t="n">
        <v>0</v>
      </c>
      <c r="E13" s="10" t="n">
        <f aca="false">MAX(0,C13-D13)</f>
        <v>250</v>
      </c>
    </row>
    <row r="14" customFormat="false" ht="15" hidden="false" customHeight="false" outlineLevel="0" collapsed="false">
      <c r="A14" s="9" t="s">
        <v>20</v>
      </c>
      <c r="B14" s="9" t="s">
        <v>21</v>
      </c>
      <c r="C14" s="7" t="n">
        <v>120</v>
      </c>
      <c r="D14" s="7" t="n">
        <v>0</v>
      </c>
      <c r="E14" s="10" t="n">
        <f aca="false">MAX(0,C14-D14)</f>
        <v>120</v>
      </c>
    </row>
    <row r="15" customFormat="false" ht="15" hidden="false" customHeight="false" outlineLevel="0" collapsed="false">
      <c r="A15" s="9" t="s">
        <v>22</v>
      </c>
      <c r="B15" s="9" t="s">
        <v>23</v>
      </c>
      <c r="C15" s="7" t="n">
        <v>0</v>
      </c>
      <c r="D15" s="7" t="n">
        <v>0</v>
      </c>
      <c r="E15" s="10" t="n">
        <f aca="false">MAX(0,C15-D15)</f>
        <v>0</v>
      </c>
    </row>
    <row r="16" customFormat="false" ht="15" hidden="false" customHeight="false" outlineLevel="0" collapsed="false">
      <c r="A16" s="9" t="s">
        <v>24</v>
      </c>
      <c r="B16" s="9" t="s">
        <v>25</v>
      </c>
      <c r="C16" s="7" t="n">
        <v>0</v>
      </c>
      <c r="D16" s="7" t="n">
        <v>0</v>
      </c>
      <c r="E16" s="10" t="n">
        <f aca="false">MAX(0,C16-D16)</f>
        <v>0</v>
      </c>
    </row>
    <row r="17" customFormat="false" ht="15" hidden="false" customHeight="false" outlineLevel="0" collapsed="false">
      <c r="A17" s="9" t="s">
        <v>26</v>
      </c>
      <c r="B17" s="9" t="s">
        <v>27</v>
      </c>
      <c r="C17" s="7" t="n">
        <v>0</v>
      </c>
      <c r="D17" s="7" t="n">
        <v>0</v>
      </c>
      <c r="E17" s="10" t="n">
        <f aca="false">MAX(0,C17-D17)</f>
        <v>0</v>
      </c>
    </row>
    <row r="18" customFormat="false" ht="15" hidden="false" customHeight="false" outlineLevel="0" collapsed="false">
      <c r="A18" s="9" t="s">
        <v>28</v>
      </c>
      <c r="B18" s="9" t="s">
        <v>29</v>
      </c>
      <c r="C18" s="7" t="n">
        <v>900</v>
      </c>
      <c r="D18" s="7" t="n">
        <v>0</v>
      </c>
      <c r="E18" s="10" t="n">
        <f aca="false">MAX(0,C18-D18)</f>
        <v>900</v>
      </c>
    </row>
    <row r="19" customFormat="false" ht="15" hidden="false" customHeight="false" outlineLevel="0" collapsed="false">
      <c r="A19" s="9" t="s">
        <v>30</v>
      </c>
      <c r="B19" s="9" t="s">
        <v>31</v>
      </c>
      <c r="C19" s="7" t="n">
        <v>400</v>
      </c>
      <c r="D19" s="7" t="n">
        <v>0</v>
      </c>
      <c r="E19" s="10" t="n">
        <f aca="false">MAX(0,C19-D19)</f>
        <v>400</v>
      </c>
    </row>
    <row r="20" customFormat="false" ht="15" hidden="false" customHeight="false" outlineLevel="0" collapsed="false">
      <c r="A20" s="4" t="s">
        <v>32</v>
      </c>
    </row>
    <row r="21" customFormat="false" ht="15" hidden="false" customHeight="false" outlineLevel="0" collapsed="false">
      <c r="A21" s="9" t="s">
        <v>33</v>
      </c>
      <c r="B21" s="9" t="s">
        <v>34</v>
      </c>
      <c r="C21" s="7" t="n">
        <v>700</v>
      </c>
      <c r="D21" s="7" t="n">
        <v>700</v>
      </c>
      <c r="E21" s="10" t="n">
        <f aca="false">MAX(0,C21-D21)</f>
        <v>0</v>
      </c>
    </row>
    <row r="22" customFormat="false" ht="15" hidden="false" customHeight="false" outlineLevel="0" collapsed="false">
      <c r="A22" s="9" t="s">
        <v>35</v>
      </c>
      <c r="B22" s="9" t="s">
        <v>36</v>
      </c>
      <c r="C22" s="7" t="n">
        <v>120</v>
      </c>
      <c r="D22" s="7" t="n">
        <v>0</v>
      </c>
      <c r="E22" s="10" t="n">
        <f aca="false">MAX(0,C22-D22)</f>
        <v>120</v>
      </c>
    </row>
    <row r="23" customFormat="false" ht="15" hidden="false" customHeight="false" outlineLevel="0" collapsed="false">
      <c r="A23" s="9" t="s">
        <v>37</v>
      </c>
      <c r="B23" s="9" t="s">
        <v>38</v>
      </c>
      <c r="C23" s="7" t="n">
        <v>1800</v>
      </c>
      <c r="D23" s="7" t="n">
        <v>1800</v>
      </c>
      <c r="E23" s="10" t="n">
        <f aca="false">MAX(0,C23-D23)</f>
        <v>0</v>
      </c>
    </row>
    <row r="24" customFormat="false" ht="15" hidden="false" customHeight="false" outlineLevel="0" collapsed="false">
      <c r="A24" s="4" t="s">
        <v>39</v>
      </c>
    </row>
    <row r="25" customFormat="false" ht="15" hidden="false" customHeight="false" outlineLevel="0" collapsed="false">
      <c r="A25" s="9" t="s">
        <v>40</v>
      </c>
      <c r="B25" s="9" t="s">
        <v>41</v>
      </c>
      <c r="C25" s="7" t="n">
        <v>2400</v>
      </c>
      <c r="D25" s="7" t="n">
        <v>0</v>
      </c>
      <c r="E25" s="10" t="n">
        <f aca="false">MAX(0,C25-D25)</f>
        <v>2400</v>
      </c>
    </row>
    <row r="26" customFormat="false" ht="15" hidden="false" customHeight="false" outlineLevel="0" collapsed="false">
      <c r="A26" s="9" t="s">
        <v>42</v>
      </c>
      <c r="B26" s="9" t="s">
        <v>43</v>
      </c>
      <c r="C26" s="7" t="n">
        <v>0</v>
      </c>
      <c r="D26" s="7" t="n">
        <v>0</v>
      </c>
      <c r="E26" s="10" t="n">
        <f aca="false">MAX(0,C26-D26)</f>
        <v>0</v>
      </c>
    </row>
    <row r="27" customFormat="false" ht="15" hidden="false" customHeight="false" outlineLevel="0" collapsed="false">
      <c r="A27" s="9" t="s">
        <v>44</v>
      </c>
      <c r="B27" s="9" t="s">
        <v>45</v>
      </c>
      <c r="C27" s="7" t="n">
        <v>1200</v>
      </c>
      <c r="D27" s="7" t="n">
        <v>0</v>
      </c>
      <c r="E27" s="10" t="n">
        <f aca="false">MAX(0,C27-D27)</f>
        <v>1200</v>
      </c>
    </row>
    <row r="28" customFormat="false" ht="15" hidden="false" customHeight="false" outlineLevel="0" collapsed="false">
      <c r="A28" s="9" t="s">
        <v>46</v>
      </c>
      <c r="B28" s="9" t="s">
        <v>47</v>
      </c>
      <c r="C28" s="7" t="n">
        <v>600</v>
      </c>
      <c r="D28" s="7" t="n">
        <v>0</v>
      </c>
      <c r="E28" s="10" t="n">
        <f aca="false">MAX(0,C28-D28)</f>
        <v>600</v>
      </c>
    </row>
    <row r="29" customFormat="false" ht="15" hidden="false" customHeight="false" outlineLevel="0" collapsed="false">
      <c r="A29" s="9" t="s">
        <v>48</v>
      </c>
      <c r="B29" s="9" t="s">
        <v>49</v>
      </c>
      <c r="C29" s="7" t="n">
        <v>80</v>
      </c>
      <c r="D29" s="7" t="n">
        <v>0</v>
      </c>
      <c r="E29" s="10" t="n">
        <f aca="false">MAX(0,C29-D29)</f>
        <v>80</v>
      </c>
    </row>
    <row r="30" customFormat="false" ht="15" hidden="false" customHeight="false" outlineLevel="0" collapsed="false">
      <c r="A30" s="9" t="s">
        <v>50</v>
      </c>
      <c r="B30" s="9" t="s">
        <v>51</v>
      </c>
      <c r="C30" s="7" t="n">
        <v>120</v>
      </c>
      <c r="D30" s="7" t="n">
        <v>0</v>
      </c>
      <c r="E30" s="10" t="n">
        <f aca="false">MAX(0,C30-D30)</f>
        <v>120</v>
      </c>
    </row>
    <row r="31" customFormat="false" ht="15" hidden="false" customHeight="false" outlineLevel="0" collapsed="false">
      <c r="A31" s="9" t="s">
        <v>52</v>
      </c>
      <c r="B31" s="9" t="s">
        <v>21</v>
      </c>
      <c r="C31" s="7" t="n">
        <v>150</v>
      </c>
      <c r="D31" s="7" t="n">
        <v>0</v>
      </c>
      <c r="E31" s="10" t="n">
        <f aca="false">MAX(0,C31-D31)</f>
        <v>150</v>
      </c>
    </row>
    <row r="32" customFormat="false" ht="15" hidden="false" customHeight="false" outlineLevel="0" collapsed="false">
      <c r="A32" s="9" t="s">
        <v>53</v>
      </c>
      <c r="B32" s="9" t="s">
        <v>21</v>
      </c>
      <c r="C32" s="7" t="n">
        <v>120</v>
      </c>
      <c r="D32" s="7" t="n">
        <v>0</v>
      </c>
      <c r="E32" s="10" t="n">
        <f aca="false">MAX(0,C32-D32)</f>
        <v>120</v>
      </c>
    </row>
    <row r="33" customFormat="false" ht="15" hidden="false" customHeight="false" outlineLevel="0" collapsed="false">
      <c r="A33" s="9" t="s">
        <v>54</v>
      </c>
      <c r="B33" s="9" t="s">
        <v>55</v>
      </c>
      <c r="C33" s="7" t="n">
        <v>300</v>
      </c>
      <c r="D33" s="7" t="n">
        <v>0</v>
      </c>
      <c r="E33" s="10" t="n">
        <f aca="false">MAX(0,C33-D33)</f>
        <v>300</v>
      </c>
    </row>
    <row r="34" customFormat="false" ht="15" hidden="false" customHeight="false" outlineLevel="0" collapsed="false">
      <c r="A34" s="4" t="s">
        <v>56</v>
      </c>
    </row>
    <row r="35" customFormat="false" ht="15" hidden="false" customHeight="false" outlineLevel="0" collapsed="false">
      <c r="A35" s="9" t="s">
        <v>57</v>
      </c>
      <c r="B35" s="9" t="s">
        <v>58</v>
      </c>
      <c r="C35" s="7" t="n">
        <v>2000</v>
      </c>
      <c r="D35" s="7" t="n">
        <v>0</v>
      </c>
      <c r="E35" s="10" t="n">
        <f aca="false">MAX(0,C35-D35)</f>
        <v>2000</v>
      </c>
    </row>
    <row r="36" customFormat="false" ht="15" hidden="false" customHeight="false" outlineLevel="0" collapsed="false">
      <c r="A36" s="4" t="s">
        <v>59</v>
      </c>
      <c r="C36" s="11" t="n">
        <f aca="false">SUM(C11:C35)</f>
        <v>11410</v>
      </c>
      <c r="D36" s="11" t="n">
        <f aca="false">SUM(D11:D35)</f>
        <v>2650</v>
      </c>
      <c r="E36" s="11" t="n">
        <f aca="false">SUM(E11:E35)</f>
        <v>8760</v>
      </c>
    </row>
    <row r="37" customFormat="false" ht="15" hidden="false" customHeight="false" outlineLevel="0" collapsed="false">
      <c r="A37" s="4" t="s">
        <v>60</v>
      </c>
      <c r="E37" s="11" t="n">
        <f aca="false">E36*3</f>
        <v>26280</v>
      </c>
    </row>
    <row r="38" customFormat="false" ht="15" hidden="false" customHeight="false" outlineLevel="0" collapsed="false">
      <c r="A38" s="4" t="s">
        <v>61</v>
      </c>
      <c r="E38" s="12" t="n">
        <f aca="false">E37-$B$7</f>
        <v>20280</v>
      </c>
    </row>
    <row r="40" customFormat="false" ht="15" hidden="false" customHeight="false" outlineLevel="0" collapsed="false">
      <c r="A40" s="3" t="s">
        <v>62</v>
      </c>
    </row>
    <row r="42" customFormat="false" ht="15" hidden="false" customHeight="false" outlineLevel="0" collapsed="false">
      <c r="A42" s="13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70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5" min="5" style="0" width="14"/>
  </cols>
  <sheetData>
    <row r="1" customFormat="false" ht="24" hidden="false" customHeight="true" outlineLevel="0" collapsed="false">
      <c r="A1" s="1" t="s">
        <v>64</v>
      </c>
    </row>
    <row r="2" customFormat="false" ht="15" hidden="false" customHeight="false" outlineLevel="0" collapsed="false">
      <c r="A2" s="2" t="s">
        <v>65</v>
      </c>
    </row>
    <row r="3" customFormat="false" ht="15" hidden="false" customHeight="false" outlineLevel="0" collapsed="false">
      <c r="A3" s="3" t="s">
        <v>2</v>
      </c>
    </row>
    <row r="4" customFormat="false" ht="30" hidden="false" customHeight="true" outlineLevel="0" collapsed="false">
      <c r="A4" s="8" t="s">
        <v>66</v>
      </c>
      <c r="B4" s="8" t="s">
        <v>67</v>
      </c>
      <c r="C4" s="8" t="s">
        <v>68</v>
      </c>
      <c r="D4" s="8" t="s">
        <v>69</v>
      </c>
      <c r="E4" s="8" t="s">
        <v>70</v>
      </c>
    </row>
    <row r="5" customFormat="false" ht="15" hidden="false" customHeight="false" outlineLevel="0" collapsed="false">
      <c r="A5" s="14" t="n">
        <v>90</v>
      </c>
      <c r="B5" s="6" t="s">
        <v>71</v>
      </c>
      <c r="C5" s="15" t="n">
        <f aca="false">IF(Budget!$B$5="","",Budget!$B$5-A5)</f>
        <v>46238</v>
      </c>
      <c r="D5" s="6" t="s">
        <v>72</v>
      </c>
      <c r="E5" s="9" t="str">
        <f aca="true">IF(C5="","",IF(D5&lt;&gt;"","Done",IF(TODAY()&gt;C5,"LATE",IF(TODAY()&gt;C5-7,"This week",""))))</f>
        <v>Done</v>
      </c>
    </row>
    <row r="6" customFormat="false" ht="15" hidden="false" customHeight="false" outlineLevel="0" collapsed="false">
      <c r="A6" s="14" t="n">
        <v>90</v>
      </c>
      <c r="B6" s="6" t="s">
        <v>73</v>
      </c>
      <c r="C6" s="15" t="n">
        <f aca="false">IF(Budget!$B$5="","",Budget!$B$5-A6)</f>
        <v>46238</v>
      </c>
      <c r="D6" s="6"/>
      <c r="E6" s="9" t="str">
        <f aca="true">IF(C6="","",IF(D6&lt;&gt;"","Done",IF(TODAY()&gt;C6,"LATE",IF(TODAY()&gt;C6-7,"This week",""))))</f>
        <v>LATE</v>
      </c>
    </row>
    <row r="7" customFormat="false" ht="15" hidden="false" customHeight="false" outlineLevel="0" collapsed="false">
      <c r="A7" s="14" t="n">
        <v>90</v>
      </c>
      <c r="B7" s="6" t="s">
        <v>74</v>
      </c>
      <c r="C7" s="15" t="n">
        <f aca="false">IF(Budget!$B$5="","",Budget!$B$5-A7)</f>
        <v>46238</v>
      </c>
      <c r="D7" s="6"/>
      <c r="E7" s="9" t="str">
        <f aca="true">IF(C7="","",IF(D7&lt;&gt;"","Done",IF(TODAY()&gt;C7,"LATE",IF(TODAY()&gt;C7-7,"This week",""))))</f>
        <v>LATE</v>
      </c>
    </row>
    <row r="8" customFormat="false" ht="15" hidden="false" customHeight="false" outlineLevel="0" collapsed="false">
      <c r="A8" s="14" t="n">
        <v>85</v>
      </c>
      <c r="B8" s="6" t="s">
        <v>75</v>
      </c>
      <c r="C8" s="15" t="n">
        <f aca="false">IF(Budget!$B$5="","",Budget!$B$5-A8)</f>
        <v>46243</v>
      </c>
      <c r="D8" s="6"/>
      <c r="E8" s="9" t="str">
        <f aca="true">IF(C8="","",IF(D8&lt;&gt;"","Done",IF(TODAY()&gt;C8,"LATE",IF(TODAY()&gt;C8-7,"This week",""))))</f>
        <v>LATE</v>
      </c>
    </row>
    <row r="9" customFormat="false" ht="15" hidden="false" customHeight="false" outlineLevel="0" collapsed="false">
      <c r="A9" s="14" t="n">
        <v>85</v>
      </c>
      <c r="B9" s="6" t="s">
        <v>76</v>
      </c>
      <c r="C9" s="15" t="n">
        <f aca="false">IF(Budget!$B$5="","",Budget!$B$5-A9)</f>
        <v>46243</v>
      </c>
      <c r="D9" s="6"/>
      <c r="E9" s="9" t="str">
        <f aca="true">IF(C9="","",IF(D9&lt;&gt;"","Done",IF(TODAY()&gt;C9,"LATE",IF(TODAY()&gt;C9-7,"This week",""))))</f>
        <v>LATE</v>
      </c>
    </row>
    <row r="10" customFormat="false" ht="15" hidden="false" customHeight="false" outlineLevel="0" collapsed="false">
      <c r="A10" s="14" t="n">
        <v>80</v>
      </c>
      <c r="B10" s="6" t="s">
        <v>77</v>
      </c>
      <c r="C10" s="15" t="n">
        <f aca="false">IF(Budget!$B$5="","",Budget!$B$5-A10)</f>
        <v>46248</v>
      </c>
      <c r="D10" s="6"/>
      <c r="E10" s="9" t="str">
        <f aca="true">IF(C10="","",IF(D10&lt;&gt;"","Done",IF(TODAY()&gt;C10,"LATE",IF(TODAY()&gt;C10-7,"This week",""))))</f>
        <v>LATE</v>
      </c>
    </row>
    <row r="11" customFormat="false" ht="15" hidden="false" customHeight="false" outlineLevel="0" collapsed="false">
      <c r="A11" s="14" t="n">
        <v>80</v>
      </c>
      <c r="B11" s="6" t="s">
        <v>78</v>
      </c>
      <c r="C11" s="15" t="n">
        <f aca="false">IF(Budget!$B$5="","",Budget!$B$5-A11)</f>
        <v>46248</v>
      </c>
      <c r="D11" s="6"/>
      <c r="E11" s="9" t="str">
        <f aca="true">IF(C11="","",IF(D11&lt;&gt;"","Done",IF(TODAY()&gt;C11,"LATE",IF(TODAY()&gt;C11-7,"This week",""))))</f>
        <v>LATE</v>
      </c>
    </row>
    <row r="12" customFormat="false" ht="15" hidden="false" customHeight="false" outlineLevel="0" collapsed="false">
      <c r="A12" s="14" t="n">
        <v>75</v>
      </c>
      <c r="B12" s="6" t="s">
        <v>79</v>
      </c>
      <c r="C12" s="15" t="n">
        <f aca="false">IF(Budget!$B$5="","",Budget!$B$5-A12)</f>
        <v>46253</v>
      </c>
      <c r="D12" s="6"/>
      <c r="E12" s="9" t="str">
        <f aca="true">IF(C12="","",IF(D12&lt;&gt;"","Done",IF(TODAY()&gt;C12,"LATE",IF(TODAY()&gt;C12-7,"This week",""))))</f>
        <v>LATE</v>
      </c>
    </row>
    <row r="13" customFormat="false" ht="15" hidden="false" customHeight="false" outlineLevel="0" collapsed="false">
      <c r="A13" s="14" t="n">
        <v>60</v>
      </c>
      <c r="B13" s="6" t="s">
        <v>80</v>
      </c>
      <c r="C13" s="15" t="n">
        <f aca="false">IF(Budget!$B$5="","",Budget!$B$5-A13)</f>
        <v>46268</v>
      </c>
      <c r="D13" s="6"/>
      <c r="E13" s="9" t="str">
        <f aca="true">IF(C13="","",IF(D13&lt;&gt;"","Done",IF(TODAY()&gt;C13,"LATE",IF(TODAY()&gt;C13-7,"This week",""))))</f>
        <v>LATE</v>
      </c>
    </row>
    <row r="14" customFormat="false" ht="15" hidden="false" customHeight="false" outlineLevel="0" collapsed="false">
      <c r="A14" s="14" t="n">
        <v>55</v>
      </c>
      <c r="B14" s="6" t="s">
        <v>81</v>
      </c>
      <c r="C14" s="15" t="n">
        <f aca="false">IF(Budget!$B$5="","",Budget!$B$5-A14)</f>
        <v>46273</v>
      </c>
      <c r="D14" s="6"/>
      <c r="E14" s="9" t="str">
        <f aca="true">IF(C14="","",IF(D14&lt;&gt;"","Done",IF(TODAY()&gt;C14,"LATE",IF(TODAY()&gt;C14-7,"This week",""))))</f>
        <v>LATE</v>
      </c>
    </row>
    <row r="15" customFormat="false" ht="15" hidden="false" customHeight="false" outlineLevel="0" collapsed="false">
      <c r="A15" s="14" t="n">
        <v>50</v>
      </c>
      <c r="B15" s="6" t="s">
        <v>82</v>
      </c>
      <c r="C15" s="15" t="n">
        <f aca="false">IF(Budget!$B$5="","",Budget!$B$5-A15)</f>
        <v>46278</v>
      </c>
      <c r="D15" s="6"/>
      <c r="E15" s="9" t="str">
        <f aca="true">IF(C15="","",IF(D15&lt;&gt;"","Done",IF(TODAY()&gt;C15,"LATE",IF(TODAY()&gt;C15-7,"This week",""))))</f>
        <v>This week</v>
      </c>
    </row>
    <row r="16" customFormat="false" ht="15" hidden="false" customHeight="false" outlineLevel="0" collapsed="false">
      <c r="A16" s="14" t="n">
        <v>50</v>
      </c>
      <c r="B16" s="6" t="s">
        <v>83</v>
      </c>
      <c r="C16" s="15" t="n">
        <f aca="false">IF(Budget!$B$5="","",Budget!$B$5-A16)</f>
        <v>46278</v>
      </c>
      <c r="D16" s="6"/>
      <c r="E16" s="9" t="str">
        <f aca="true">IF(C16="","",IF(D16&lt;&gt;"","Done",IF(TODAY()&gt;C16,"LATE",IF(TODAY()&gt;C16-7,"This week",""))))</f>
        <v>This week</v>
      </c>
    </row>
    <row r="17" customFormat="false" ht="15" hidden="false" customHeight="false" outlineLevel="0" collapsed="false">
      <c r="A17" s="14" t="n">
        <v>45</v>
      </c>
      <c r="B17" s="6" t="s">
        <v>84</v>
      </c>
      <c r="C17" s="15" t="n">
        <f aca="false">IF(Budget!$B$5="","",Budget!$B$5-A17)</f>
        <v>46283</v>
      </c>
      <c r="D17" s="6"/>
      <c r="E17" s="9" t="str">
        <f aca="true">IF(C17="","",IF(D17&lt;&gt;"","Done",IF(TODAY()&gt;C17,"LATE",IF(TODAY()&gt;C17-7,"This week",""))))</f>
        <v>This week</v>
      </c>
    </row>
    <row r="18" customFormat="false" ht="15" hidden="false" customHeight="false" outlineLevel="0" collapsed="false">
      <c r="A18" s="14" t="n">
        <v>40</v>
      </c>
      <c r="B18" s="6" t="s">
        <v>85</v>
      </c>
      <c r="C18" s="15" t="n">
        <f aca="false">IF(Budget!$B$5="","",Budget!$B$5-A18)</f>
        <v>46288</v>
      </c>
      <c r="D18" s="6"/>
      <c r="E18" s="9" t="str">
        <f aca="true">IF(C18="","",IF(D18&lt;&gt;"","Done",IF(TODAY()&gt;C18,"LATE",IF(TODAY()&gt;C18-7,"This week",""))))</f>
        <v/>
      </c>
    </row>
    <row r="19" customFormat="false" ht="15" hidden="false" customHeight="false" outlineLevel="0" collapsed="false">
      <c r="A19" s="14" t="n">
        <v>40</v>
      </c>
      <c r="B19" s="6" t="s">
        <v>86</v>
      </c>
      <c r="C19" s="15" t="n">
        <f aca="false">IF(Budget!$B$5="","",Budget!$B$5-A19)</f>
        <v>46288</v>
      </c>
      <c r="D19" s="6"/>
      <c r="E19" s="9" t="str">
        <f aca="true">IF(C19="","",IF(D19&lt;&gt;"","Done",IF(TODAY()&gt;C19,"LATE",IF(TODAY()&gt;C19-7,"This week",""))))</f>
        <v/>
      </c>
    </row>
    <row r="20" customFormat="false" ht="15" hidden="false" customHeight="false" outlineLevel="0" collapsed="false">
      <c r="A20" s="14" t="n">
        <v>35</v>
      </c>
      <c r="B20" s="6" t="s">
        <v>87</v>
      </c>
      <c r="C20" s="15" t="n">
        <f aca="false">IF(Budget!$B$5="","",Budget!$B$5-A20)</f>
        <v>46293</v>
      </c>
      <c r="D20" s="6"/>
      <c r="E20" s="9" t="str">
        <f aca="true">IF(C20="","",IF(D20&lt;&gt;"","Done",IF(TODAY()&gt;C20,"LATE",IF(TODAY()&gt;C20-7,"This week",""))))</f>
        <v/>
      </c>
    </row>
    <row r="21" customFormat="false" ht="15" hidden="false" customHeight="false" outlineLevel="0" collapsed="false">
      <c r="A21" s="14" t="n">
        <v>30</v>
      </c>
      <c r="B21" s="6" t="s">
        <v>88</v>
      </c>
      <c r="C21" s="15" t="n">
        <f aca="false">IF(Budget!$B$5="","",Budget!$B$5-A21)</f>
        <v>46298</v>
      </c>
      <c r="D21" s="6"/>
      <c r="E21" s="9" t="str">
        <f aca="true">IF(C21="","",IF(D21&lt;&gt;"","Done",IF(TODAY()&gt;C21,"LATE",IF(TODAY()&gt;C21-7,"This week",""))))</f>
        <v/>
      </c>
    </row>
    <row r="22" customFormat="false" ht="15" hidden="false" customHeight="false" outlineLevel="0" collapsed="false">
      <c r="A22" s="14" t="n">
        <v>30</v>
      </c>
      <c r="B22" s="6" t="s">
        <v>89</v>
      </c>
      <c r="C22" s="15" t="n">
        <f aca="false">IF(Budget!$B$5="","",Budget!$B$5-A22)</f>
        <v>46298</v>
      </c>
      <c r="D22" s="6"/>
      <c r="E22" s="9" t="str">
        <f aca="true">IF(C22="","",IF(D22&lt;&gt;"","Done",IF(TODAY()&gt;C22,"LATE",IF(TODAY()&gt;C22-7,"This week",""))))</f>
        <v/>
      </c>
    </row>
    <row r="23" customFormat="false" ht="15" hidden="false" customHeight="false" outlineLevel="0" collapsed="false">
      <c r="A23" s="14" t="n">
        <v>25</v>
      </c>
      <c r="B23" s="6" t="s">
        <v>90</v>
      </c>
      <c r="C23" s="15" t="n">
        <f aca="false">IF(Budget!$B$5="","",Budget!$B$5-A23)</f>
        <v>46303</v>
      </c>
      <c r="D23" s="6"/>
      <c r="E23" s="9" t="str">
        <f aca="true">IF(C23="","",IF(D23&lt;&gt;"","Done",IF(TODAY()&gt;C23,"LATE",IF(TODAY()&gt;C23-7,"This week",""))))</f>
        <v/>
      </c>
    </row>
    <row r="24" customFormat="false" ht="15" hidden="false" customHeight="false" outlineLevel="0" collapsed="false">
      <c r="A24" s="14" t="n">
        <v>21</v>
      </c>
      <c r="B24" s="6" t="s">
        <v>91</v>
      </c>
      <c r="C24" s="15" t="n">
        <f aca="false">IF(Budget!$B$5="","",Budget!$B$5-A24)</f>
        <v>46307</v>
      </c>
      <c r="D24" s="6"/>
      <c r="E24" s="9" t="str">
        <f aca="true">IF(C24="","",IF(D24&lt;&gt;"","Done",IF(TODAY()&gt;C24,"LATE",IF(TODAY()&gt;C24-7,"This week",""))))</f>
        <v/>
      </c>
    </row>
    <row r="25" customFormat="false" ht="15" hidden="false" customHeight="false" outlineLevel="0" collapsed="false">
      <c r="A25" s="14" t="n">
        <v>21</v>
      </c>
      <c r="B25" s="6" t="s">
        <v>92</v>
      </c>
      <c r="C25" s="15" t="n">
        <f aca="false">IF(Budget!$B$5="","",Budget!$B$5-A25)</f>
        <v>46307</v>
      </c>
      <c r="D25" s="6"/>
      <c r="E25" s="9" t="str">
        <f aca="true">IF(C25="","",IF(D25&lt;&gt;"","Done",IF(TODAY()&gt;C25,"LATE",IF(TODAY()&gt;C25-7,"This week",""))))</f>
        <v/>
      </c>
    </row>
    <row r="26" customFormat="false" ht="15" hidden="false" customHeight="false" outlineLevel="0" collapsed="false">
      <c r="A26" s="14" t="n">
        <v>14</v>
      </c>
      <c r="B26" s="6" t="s">
        <v>93</v>
      </c>
      <c r="C26" s="15" t="n">
        <f aca="false">IF(Budget!$B$5="","",Budget!$B$5-A26)</f>
        <v>46314</v>
      </c>
      <c r="D26" s="6"/>
      <c r="E26" s="9" t="str">
        <f aca="true">IF(C26="","",IF(D26&lt;&gt;"","Done",IF(TODAY()&gt;C26,"LATE",IF(TODAY()&gt;C26-7,"This week",""))))</f>
        <v/>
      </c>
    </row>
    <row r="27" customFormat="false" ht="15" hidden="false" customHeight="false" outlineLevel="0" collapsed="false">
      <c r="A27" s="14" t="n">
        <v>14</v>
      </c>
      <c r="B27" s="6" t="s">
        <v>94</v>
      </c>
      <c r="C27" s="15" t="n">
        <f aca="false">IF(Budget!$B$5="","",Budget!$B$5-A27)</f>
        <v>46314</v>
      </c>
      <c r="D27" s="6"/>
      <c r="E27" s="9" t="str">
        <f aca="true">IF(C27="","",IF(D27&lt;&gt;"","Done",IF(TODAY()&gt;C27,"LATE",IF(TODAY()&gt;C27-7,"This week",""))))</f>
        <v/>
      </c>
    </row>
    <row r="28" customFormat="false" ht="15" hidden="false" customHeight="false" outlineLevel="0" collapsed="false">
      <c r="A28" s="14" t="n">
        <v>10</v>
      </c>
      <c r="B28" s="6" t="s">
        <v>95</v>
      </c>
      <c r="C28" s="15" t="n">
        <f aca="false">IF(Budget!$B$5="","",Budget!$B$5-A28)</f>
        <v>46318</v>
      </c>
      <c r="D28" s="6"/>
      <c r="E28" s="9" t="str">
        <f aca="true">IF(C28="","",IF(D28&lt;&gt;"","Done",IF(TODAY()&gt;C28,"LATE",IF(TODAY()&gt;C28-7,"This week",""))))</f>
        <v/>
      </c>
    </row>
    <row r="29" customFormat="false" ht="15" hidden="false" customHeight="false" outlineLevel="0" collapsed="false">
      <c r="A29" s="14" t="n">
        <v>7</v>
      </c>
      <c r="B29" s="6" t="s">
        <v>96</v>
      </c>
      <c r="C29" s="15" t="n">
        <f aca="false">IF(Budget!$B$5="","",Budget!$B$5-A29)</f>
        <v>46321</v>
      </c>
      <c r="D29" s="6"/>
      <c r="E29" s="9" t="str">
        <f aca="true">IF(C29="","",IF(D29&lt;&gt;"","Done",IF(TODAY()&gt;C29,"LATE",IF(TODAY()&gt;C29-7,"This week",""))))</f>
        <v/>
      </c>
    </row>
    <row r="30" customFormat="false" ht="15" hidden="false" customHeight="false" outlineLevel="0" collapsed="false">
      <c r="A30" s="14" t="n">
        <v>3</v>
      </c>
      <c r="B30" s="6" t="s">
        <v>97</v>
      </c>
      <c r="C30" s="15" t="n">
        <f aca="false">IF(Budget!$B$5="","",Budget!$B$5-A30)</f>
        <v>46325</v>
      </c>
      <c r="D30" s="6"/>
      <c r="E30" s="9" t="str">
        <f aca="true">IF(C30="","",IF(D30&lt;&gt;"","Done",IF(TODAY()&gt;C30,"LATE",IF(TODAY()&gt;C30-7,"This week",""))))</f>
        <v/>
      </c>
    </row>
    <row r="31" customFormat="false" ht="15" hidden="false" customHeight="false" outlineLevel="0" collapsed="false">
      <c r="A31" s="14" t="n">
        <v>2</v>
      </c>
      <c r="B31" s="6" t="s">
        <v>98</v>
      </c>
      <c r="C31" s="15" t="n">
        <f aca="false">IF(Budget!$B$5="","",Budget!$B$5-A31)</f>
        <v>46326</v>
      </c>
      <c r="D31" s="6"/>
      <c r="E31" s="9" t="str">
        <f aca="true">IF(C31="","",IF(D31&lt;&gt;"","Done",IF(TODAY()&gt;C31,"LATE",IF(TODAY()&gt;C31-7,"This week",""))))</f>
        <v/>
      </c>
    </row>
    <row r="32" customFormat="false" ht="15" hidden="false" customHeight="false" outlineLevel="0" collapsed="false">
      <c r="A32" s="14" t="n">
        <v>1</v>
      </c>
      <c r="B32" s="6" t="s">
        <v>99</v>
      </c>
      <c r="C32" s="15" t="n">
        <f aca="false">IF(Budget!$B$5="","",Budget!$B$5-A32)</f>
        <v>46327</v>
      </c>
      <c r="D32" s="6"/>
      <c r="E32" s="9" t="str">
        <f aca="true">IF(C32="","",IF(D32&lt;&gt;"","Done",IF(TODAY()&gt;C32,"LATE",IF(TODAY()&gt;C32-7,"This week",""))))</f>
        <v/>
      </c>
    </row>
    <row r="33" customFormat="false" ht="15" hidden="false" customHeight="false" outlineLevel="0" collapsed="false">
      <c r="A33" s="14" t="n">
        <v>1</v>
      </c>
      <c r="B33" s="6" t="s">
        <v>100</v>
      </c>
      <c r="C33" s="15" t="n">
        <f aca="false">IF(Budget!$B$5="","",Budget!$B$5-A33)</f>
        <v>46327</v>
      </c>
      <c r="D33" s="6"/>
      <c r="E33" s="9" t="str">
        <f aca="true">IF(C33="","",IF(D33&lt;&gt;"","Done",IF(TODAY()&gt;C33,"LATE",IF(TODAY()&gt;C33-7,"This week",""))))</f>
        <v/>
      </c>
    </row>
    <row r="35" customFormat="false" ht="15" hidden="false" customHeight="false" outlineLevel="0" collapsed="false">
      <c r="A35" s="3" t="s">
        <v>101</v>
      </c>
    </row>
    <row r="37" customFormat="false" ht="15" hidden="false" customHeight="false" outlineLevel="0" collapsed="false">
      <c r="A37" s="13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2026-09-12T10:55:18Z</dcterms:created>
  <dc:creator>openpyxl</dc:creator>
  <dc:description/>
  <dc:language>en-US</dc:language>
  <cp:lastModifiedBy/>
  <dcterms:modified xsi:type="dcterms:W3CDTF">2026-09-12T10:55:18Z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